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80" windowHeight="57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<sst xmlns="http://schemas.openxmlformats.org/spreadsheetml/2006/main" count="102" uniqueCount="70">
  <si>
    <t>Agdex 422 / 821</t>
  </si>
  <si>
    <t>$ / bouvillon</t>
  </si>
  <si>
    <t xml:space="preserve">LE </t>
  </si>
  <si>
    <t>RECETTES</t>
  </si>
  <si>
    <t>vendu</t>
  </si>
  <si>
    <t>VÔTRE</t>
  </si>
  <si>
    <t xml:space="preserve">     Vente des bouvillons</t>
  </si>
  <si>
    <t>……………</t>
  </si>
  <si>
    <t xml:space="preserve">     Compensation assurance stabilisation</t>
  </si>
  <si>
    <t>------------</t>
  </si>
  <si>
    <t>-------------</t>
  </si>
  <si>
    <t>TOTAL</t>
  </si>
  <si>
    <t>DÉBOURS</t>
  </si>
  <si>
    <t xml:space="preserve">     Coûts variables</t>
  </si>
  <si>
    <t xml:space="preserve">     + Main-d'œuvre additionnelle ( Conjoint, enfants et salariés )</t>
  </si>
  <si>
    <t xml:space="preserve">     + Intérêts sur emprunts à court terme</t>
  </si>
  <si>
    <t>----------------</t>
  </si>
  <si>
    <t xml:space="preserve">     Coûts fixes :</t>
  </si>
  <si>
    <t xml:space="preserve">      Entretien  bâtiments et fonds de terre</t>
  </si>
  <si>
    <t xml:space="preserve">      Assurances  bâtiments et équipements</t>
  </si>
  <si>
    <t xml:space="preserve">      Taxes foncières</t>
  </si>
  <si>
    <t xml:space="preserve">      Autres frais fixes</t>
  </si>
  <si>
    <t>TOTAL DES DÉBOURS</t>
  </si>
  <si>
    <t>EXCÉDENT RECETTES SUR DÉBOURSÉS pour coût de vie et</t>
  </si>
  <si>
    <t xml:space="preserve">               PAR BOUVILON</t>
  </si>
  <si>
    <t>LE</t>
  </si>
  <si>
    <t>VENDU</t>
  </si>
  <si>
    <t>remboursements sur emprunts moyen et long termes</t>
  </si>
  <si>
    <t>………….</t>
  </si>
  <si>
    <t>Coût de vie familial annuel</t>
  </si>
  <si>
    <t>Excédent par  bouvillon</t>
  </si>
  <si>
    <t>Coût de vie par  bouvillon</t>
  </si>
  <si>
    <t>--------------</t>
  </si>
  <si>
    <t>Solde</t>
  </si>
  <si>
    <t>Estimation capacité d'emprunts m &amp; l termes</t>
  </si>
  <si>
    <t>CAPACITÉ MOYENNE D'EMPRUNT PAR BOUVILLON VENDU</t>
  </si>
  <si>
    <t>Taux de mortalité :  3,1 % (  24,7  )</t>
  </si>
  <si>
    <t>Taux de rejet :        0,3 % (  2,4  )</t>
  </si>
  <si>
    <t>Taux de gain quotidien :  1,18 kg  ( 2,6 lb ) de gain</t>
  </si>
  <si>
    <t>Poids d'achat des veaux :           676,6 lb  par veau</t>
  </si>
  <si>
    <t xml:space="preserve">Poids de vente des bouvillons :  1 324,5 lb  par  tête </t>
  </si>
  <si>
    <t xml:space="preserve">Gain moyen par bouvillon:  293,9 kg  ( 647,9 lb ) </t>
  </si>
  <si>
    <t xml:space="preserve">Remboursement capital et intérêts m &amp; l termes </t>
  </si>
  <si>
    <t xml:space="preserve">OUVERTURE  DE CRÉDIT MAXIMALE  PAR BOUVILLON EN INVENTAIRE </t>
  </si>
  <si>
    <t xml:space="preserve">                  La Financière agricole du Québec, Direction de la Recherche et du Développement,</t>
  </si>
  <si>
    <t>Nbre de bouvillons vendus : 768  (720,6 têtes finies à 611,2 kg et 47,4 têtes semi-finies à 442,7kg)</t>
  </si>
  <si>
    <t xml:space="preserve">      donc environ 8 heures de travail le bouvillon vendu</t>
  </si>
  <si>
    <t>Temps de travail : 1,35 exploitant et  2777 hres de main-d'œuvre additionnelle,</t>
  </si>
  <si>
    <t>Superficie en culture: 162,8 hectares</t>
  </si>
  <si>
    <t>hectare par bouvillon</t>
  </si>
  <si>
    <t xml:space="preserve">     Vente des bouvillons rejetés</t>
  </si>
  <si>
    <t>Maïs-grain: 49,0 hectares</t>
  </si>
  <si>
    <t>Maïs fourrager: 56,3 ha</t>
  </si>
  <si>
    <t>Foin et foin de céréales: 49,0 ha</t>
  </si>
  <si>
    <t>Céréales:     8,5  ha</t>
  </si>
  <si>
    <r>
      <t xml:space="preserve">(1) Superficie en culture: 162,8 hectare, soit </t>
    </r>
    <r>
      <rPr>
        <b/>
        <sz val="10"/>
        <rFont val="Arial"/>
        <family val="2"/>
      </rPr>
      <t xml:space="preserve">0,21 ha le bouvillon </t>
    </r>
    <r>
      <rPr>
        <sz val="10"/>
        <rFont val="Arial"/>
        <family val="0"/>
      </rPr>
      <t>vendu</t>
    </r>
  </si>
  <si>
    <t xml:space="preserve">     Cotisation d'assurance stabilisation</t>
  </si>
  <si>
    <t>Taille de l'entreprise:  795  veaux d'embouche achetés</t>
  </si>
  <si>
    <t>remboursements sur emprunts moyen-long termes</t>
  </si>
  <si>
    <t>La livre</t>
  </si>
  <si>
    <t xml:space="preserve">de gain </t>
  </si>
  <si>
    <t>BUDGET  BOUVILLONS  2006</t>
  </si>
  <si>
    <t>À PARTIR DU COÛT DE PRODUCTION ASRA 2004-2005</t>
  </si>
  <si>
    <t xml:space="preserve">     Autres revenus</t>
  </si>
  <si>
    <t xml:space="preserve">                  St-Romuald, le 30 octobre 2006.</t>
  </si>
  <si>
    <t>c:\ Asra bouvillon 2006.xls</t>
  </si>
  <si>
    <t>CAPACITÉ  D'EMPRUNT  BOUVILLON  2006</t>
  </si>
  <si>
    <t>c:\ Asra bouvillon 2006 final.xls</t>
  </si>
  <si>
    <t>Références: Coût de production indexé, septembre 2004 août 2005,</t>
  </si>
  <si>
    <t>*  Taux de remboursement d'un emprunt d'une durée de 15 ans à 6,0%: 104,64 $ les 1000 $.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</si>
</sst>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.0_)\ &quot;$&quot;_ ;_ * \(#,##0.0\)\ &quot;$&quot;_ ;_ * &quot;-&quot;??_)\ &quot;$&quot;_ ;_ @_ "/>
    <numFmt numFmtId="173" formatCode="_ * #,##0_)\ &quot;$&quot;_ ;_ * \(#,##0\)\ &quot;$&quot;_ ;_ * &quot;-&quot;??_)\ &quot;$&quot;_ ;_ @_ "/>
    <numFmt numFmtId="174" formatCode="_ * #,##0.000_)\ &quot;$&quot;_ ;_ * \(#,##0.000\)\ &quot;$&quot;_ ;_ * &quot;-&quot;??_)\ &quot;$&quot;_ ;_ @_ 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%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Font="1" applyAlignment="1" quotePrefix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0" fontId="0" fillId="0" borderId="0" xfId="19" applyAlignment="1">
      <alignment/>
    </xf>
    <xf numFmtId="170" fontId="2" fillId="0" borderId="1" xfId="19" applyFont="1" applyBorder="1" applyAlignment="1">
      <alignment/>
    </xf>
    <xf numFmtId="15" fontId="0" fillId="0" borderId="0" xfId="0" applyNumberFormat="1" applyAlignment="1">
      <alignment/>
    </xf>
    <xf numFmtId="173" fontId="0" fillId="0" borderId="0" xfId="19" applyNumberFormat="1" applyAlignment="1">
      <alignment/>
    </xf>
    <xf numFmtId="170" fontId="0" fillId="0" borderId="0" xfId="0" applyNumberFormat="1" applyAlignment="1">
      <alignment/>
    </xf>
    <xf numFmtId="170" fontId="2" fillId="0" borderId="0" xfId="19" applyFont="1" applyAlignment="1">
      <alignment/>
    </xf>
    <xf numFmtId="170" fontId="4" fillId="0" borderId="0" xfId="19" applyFont="1" applyAlignment="1">
      <alignment/>
    </xf>
    <xf numFmtId="170" fontId="0" fillId="0" borderId="0" xfId="19" applyFont="1" applyAlignment="1" quotePrefix="1">
      <alignment horizontal="right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75" fontId="1" fillId="0" borderId="0" xfId="21" applyNumberFormat="1" applyFont="1" applyAlignment="1">
      <alignment horizontal="center"/>
    </xf>
    <xf numFmtId="170" fontId="0" fillId="0" borderId="0" xfId="19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170" fontId="2" fillId="0" borderId="0" xfId="19" applyFont="1" applyBorder="1" applyAlignment="1">
      <alignment/>
    </xf>
    <xf numFmtId="2" fontId="0" fillId="0" borderId="0" xfId="0" applyNumberFormat="1" applyAlignment="1">
      <alignment horizontal="right"/>
    </xf>
    <xf numFmtId="175" fontId="4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2" fontId="0" fillId="0" borderId="0" xfId="21" applyNumberFormat="1" applyAlignment="1">
      <alignment/>
    </xf>
    <xf numFmtId="173" fontId="8" fillId="0" borderId="0" xfId="19" applyNumberFormat="1" applyFont="1" applyAlignment="1">
      <alignment/>
    </xf>
    <xf numFmtId="170" fontId="3" fillId="0" borderId="1" xfId="19" applyFont="1" applyBorder="1" applyAlignment="1">
      <alignment/>
    </xf>
    <xf numFmtId="0" fontId="11" fillId="0" borderId="0" xfId="0" applyFont="1" applyAlignment="1">
      <alignment horizontal="center"/>
    </xf>
    <xf numFmtId="174" fontId="2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1" sqref="A1"/>
    </sheetView>
  </sheetViews>
  <sheetFormatPr defaultColWidth="11.421875" defaultRowHeight="12.75"/>
  <cols>
    <col min="3" max="4" width="12.421875" style="0" customWidth="1"/>
    <col min="5" max="5" width="12.8515625" style="0" customWidth="1"/>
    <col min="6" max="6" width="13.8515625" style="0" customWidth="1"/>
  </cols>
  <sheetData>
    <row r="1" ht="12.75">
      <c r="G1" s="21" t="s">
        <v>0</v>
      </c>
    </row>
    <row r="2" ht="12.75">
      <c r="G2" s="20"/>
    </row>
    <row r="3" spans="1:7" ht="20.25">
      <c r="A3" s="16" t="s">
        <v>61</v>
      </c>
      <c r="B3" s="16"/>
      <c r="C3" s="16"/>
      <c r="D3" s="16"/>
      <c r="E3" s="16"/>
      <c r="F3" s="16"/>
      <c r="G3" s="16"/>
    </row>
    <row r="4" spans="1:7" ht="20.25" customHeight="1">
      <c r="A4" s="15" t="s">
        <v>62</v>
      </c>
      <c r="B4" s="15"/>
      <c r="C4" s="15"/>
      <c r="D4" s="15"/>
      <c r="E4" s="15"/>
      <c r="F4" s="15"/>
      <c r="G4" s="15"/>
    </row>
    <row r="6" ht="15">
      <c r="A6" s="2" t="s">
        <v>57</v>
      </c>
    </row>
    <row r="7" ht="12.75">
      <c r="A7" t="s">
        <v>45</v>
      </c>
    </row>
    <row r="8" ht="12.75">
      <c r="A8" t="s">
        <v>36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2" ht="12.75">
      <c r="A12" s="19" t="s">
        <v>40</v>
      </c>
    </row>
    <row r="13" ht="12.75">
      <c r="A13" s="1" t="s">
        <v>41</v>
      </c>
    </row>
    <row r="14" spans="1:5" ht="12.75">
      <c r="A14" s="19" t="s">
        <v>48</v>
      </c>
      <c r="D14" s="26">
        <f>162.8/768</f>
        <v>0.2119791666666667</v>
      </c>
      <c r="E14" t="s">
        <v>49</v>
      </c>
    </row>
    <row r="15" ht="12.75">
      <c r="A15" t="s">
        <v>47</v>
      </c>
    </row>
    <row r="16" ht="12.75">
      <c r="B16" t="s">
        <v>46</v>
      </c>
    </row>
    <row r="18" spans="6:8" ht="16.5" customHeight="1">
      <c r="F18" s="5" t="s">
        <v>1</v>
      </c>
      <c r="G18" s="5" t="s">
        <v>2</v>
      </c>
      <c r="H18" s="20" t="s">
        <v>59</v>
      </c>
    </row>
    <row r="19" spans="1:8" ht="12.75">
      <c r="A19" t="s">
        <v>3</v>
      </c>
      <c r="F19" s="6" t="s">
        <v>4</v>
      </c>
      <c r="G19" s="6" t="s">
        <v>5</v>
      </c>
      <c r="H19" s="33" t="s">
        <v>60</v>
      </c>
    </row>
    <row r="20" spans="1:8" ht="17.25" customHeight="1">
      <c r="A20" t="s">
        <v>6</v>
      </c>
      <c r="F20" s="7">
        <v>1145.5</v>
      </c>
      <c r="G20" s="4" t="s">
        <v>7</v>
      </c>
      <c r="H20" s="7">
        <f>F20/647.9</f>
        <v>1.768019756135206</v>
      </c>
    </row>
    <row r="21" spans="1:8" ht="12.75">
      <c r="A21" t="s">
        <v>8</v>
      </c>
      <c r="F21" s="7">
        <v>152.34</v>
      </c>
      <c r="G21" s="4" t="s">
        <v>7</v>
      </c>
      <c r="H21" s="7">
        <f>F21/647.9</f>
        <v>0.23512887791325823</v>
      </c>
    </row>
    <row r="22" spans="1:8" ht="12.75">
      <c r="A22" t="s">
        <v>50</v>
      </c>
      <c r="F22" s="7">
        <v>1.02</v>
      </c>
      <c r="G22" s="4" t="s">
        <v>7</v>
      </c>
      <c r="H22" s="7">
        <f>F22/647.9</f>
        <v>0.0015743170242321347</v>
      </c>
    </row>
    <row r="23" spans="1:8" ht="12.75">
      <c r="A23" t="s">
        <v>63</v>
      </c>
      <c r="F23" s="7">
        <v>42.36</v>
      </c>
      <c r="G23" s="4" t="s">
        <v>7</v>
      </c>
      <c r="H23" s="7">
        <f>F23/647.9</f>
        <v>0.06538045994752277</v>
      </c>
    </row>
    <row r="24" spans="2:8" ht="12.75" customHeight="1">
      <c r="B24" s="29"/>
      <c r="E24" s="21"/>
      <c r="F24" s="14" t="s">
        <v>9</v>
      </c>
      <c r="G24" s="24" t="s">
        <v>10</v>
      </c>
      <c r="H24" s="24" t="s">
        <v>10</v>
      </c>
    </row>
    <row r="25" spans="2:8" ht="14.25" customHeight="1">
      <c r="B25" t="s">
        <v>11</v>
      </c>
      <c r="E25" s="28"/>
      <c r="F25" s="7">
        <f>SUM(F20:F23)</f>
        <v>1341.2199999999998</v>
      </c>
      <c r="G25" s="4" t="s">
        <v>7</v>
      </c>
      <c r="H25" s="7">
        <f>SUM(H20:H23)</f>
        <v>2.070103411020219</v>
      </c>
    </row>
    <row r="26" ht="9" customHeight="1">
      <c r="F26" s="7"/>
    </row>
    <row r="27" spans="1:6" ht="12.75">
      <c r="A27" t="s">
        <v>12</v>
      </c>
      <c r="F27" s="7"/>
    </row>
    <row r="28" spans="1:8" ht="12.75">
      <c r="A28" t="s">
        <v>13</v>
      </c>
      <c r="F28" s="7">
        <f>F32-F30-F29</f>
        <v>1085.5700000000002</v>
      </c>
      <c r="G28" s="4" t="s">
        <v>7</v>
      </c>
      <c r="H28" s="7">
        <f aca="true" t="shared" si="0" ref="H28:H39">F28/647.9</f>
        <v>1.6755209137212537</v>
      </c>
    </row>
    <row r="29" spans="1:8" ht="12.75">
      <c r="A29" t="s">
        <v>14</v>
      </c>
      <c r="F29" s="7">
        <v>45.08</v>
      </c>
      <c r="G29" s="4" t="s">
        <v>7</v>
      </c>
      <c r="H29" s="7">
        <f t="shared" si="0"/>
        <v>0.06957863867880845</v>
      </c>
    </row>
    <row r="30" spans="1:8" ht="12.75">
      <c r="A30" t="s">
        <v>15</v>
      </c>
      <c r="F30" s="7">
        <v>29.76</v>
      </c>
      <c r="G30" s="4" t="s">
        <v>7</v>
      </c>
      <c r="H30" s="7">
        <f t="shared" si="0"/>
        <v>0.04593301435406699</v>
      </c>
    </row>
    <row r="31" spans="6:8" ht="6.75" customHeight="1">
      <c r="F31" s="14" t="s">
        <v>16</v>
      </c>
      <c r="G31" s="14" t="s">
        <v>16</v>
      </c>
      <c r="H31" s="14" t="s">
        <v>16</v>
      </c>
    </row>
    <row r="32" spans="2:8" ht="12.75">
      <c r="B32" t="s">
        <v>11</v>
      </c>
      <c r="F32" s="7">
        <v>1160.41</v>
      </c>
      <c r="G32" s="4" t="s">
        <v>7</v>
      </c>
      <c r="H32" s="7">
        <f t="shared" si="0"/>
        <v>1.791032566754129</v>
      </c>
    </row>
    <row r="33" spans="6:8" ht="10.5" customHeight="1">
      <c r="F33" s="7"/>
      <c r="G33" s="4"/>
      <c r="H33" s="7">
        <f t="shared" si="0"/>
        <v>0</v>
      </c>
    </row>
    <row r="34" spans="1:8" ht="12.75">
      <c r="A34" t="s">
        <v>56</v>
      </c>
      <c r="F34" s="7">
        <v>48.27</v>
      </c>
      <c r="G34" s="4" t="s">
        <v>7</v>
      </c>
      <c r="H34" s="7">
        <f t="shared" si="0"/>
        <v>0.07450223799969131</v>
      </c>
    </row>
    <row r="35" spans="1:8" ht="14.25" customHeight="1">
      <c r="A35" s="23" t="s">
        <v>17</v>
      </c>
      <c r="F35" s="7"/>
      <c r="H35" s="7">
        <f t="shared" si="0"/>
        <v>0</v>
      </c>
    </row>
    <row r="36" spans="1:8" ht="13.5" customHeight="1">
      <c r="A36" t="s">
        <v>18</v>
      </c>
      <c r="F36" s="7">
        <v>11.74</v>
      </c>
      <c r="G36" s="4" t="s">
        <v>7</v>
      </c>
      <c r="H36" s="7">
        <f t="shared" si="0"/>
        <v>0.018120080259299277</v>
      </c>
    </row>
    <row r="37" spans="1:8" ht="12.75">
      <c r="A37" t="s">
        <v>19</v>
      </c>
      <c r="F37" s="18">
        <v>10.86</v>
      </c>
      <c r="G37" s="4" t="s">
        <v>7</v>
      </c>
      <c r="H37" s="7">
        <f t="shared" si="0"/>
        <v>0.016761845963883314</v>
      </c>
    </row>
    <row r="38" spans="1:8" ht="12.75">
      <c r="A38" t="s">
        <v>20</v>
      </c>
      <c r="F38" s="7">
        <v>3.58</v>
      </c>
      <c r="G38" s="4" t="s">
        <v>7</v>
      </c>
      <c r="H38" s="7">
        <f t="shared" si="0"/>
        <v>0.005525544065442198</v>
      </c>
    </row>
    <row r="39" spans="1:8" ht="12.75">
      <c r="A39" t="s">
        <v>21</v>
      </c>
      <c r="F39" s="7">
        <v>16.53</v>
      </c>
      <c r="G39" s="4" t="s">
        <v>7</v>
      </c>
      <c r="H39" s="7">
        <f t="shared" si="0"/>
        <v>0.02551319648093842</v>
      </c>
    </row>
    <row r="40" spans="6:8" ht="8.25" customHeight="1">
      <c r="F40" s="14" t="s">
        <v>9</v>
      </c>
      <c r="G40" s="4"/>
      <c r="H40" s="14" t="s">
        <v>9</v>
      </c>
    </row>
    <row r="41" spans="2:8" ht="15.75" customHeight="1">
      <c r="B41" t="s">
        <v>22</v>
      </c>
      <c r="E41" s="17">
        <f>F41/F25</f>
        <v>0.9330236650213984</v>
      </c>
      <c r="F41" s="7">
        <f>F32+F36+F37+F38+F39+F34</f>
        <v>1251.3899999999999</v>
      </c>
      <c r="G41" s="4" t="s">
        <v>7</v>
      </c>
      <c r="H41" s="7">
        <f>H32+H36+H37+H38+H39+H34</f>
        <v>1.9314554715233838</v>
      </c>
    </row>
    <row r="42" spans="6:7" ht="12.75">
      <c r="F42" s="7"/>
      <c r="G42" s="4"/>
    </row>
    <row r="43" spans="1:7" ht="12.75">
      <c r="A43" s="1" t="s">
        <v>23</v>
      </c>
      <c r="B43" s="1"/>
      <c r="C43" s="1"/>
      <c r="D43" s="1"/>
      <c r="E43" s="1"/>
      <c r="F43" s="7"/>
      <c r="G43" s="4"/>
    </row>
    <row r="44" spans="1:8" ht="13.5" customHeight="1">
      <c r="A44" s="1" t="s">
        <v>58</v>
      </c>
      <c r="E44" s="27">
        <f>1-E41</f>
        <v>0.06697633497860156</v>
      </c>
      <c r="F44" s="8">
        <f>F25-F41</f>
        <v>89.82999999999993</v>
      </c>
      <c r="G44" s="4" t="s">
        <v>7</v>
      </c>
      <c r="H44" s="34">
        <f>H25-H41</f>
        <v>0.1386479394968354</v>
      </c>
    </row>
    <row r="45" spans="1:7" ht="15.75">
      <c r="A45" s="1"/>
      <c r="F45" s="25"/>
      <c r="G45" s="4"/>
    </row>
    <row r="46" spans="1:7" ht="15.75">
      <c r="A46" s="1"/>
      <c r="F46" s="25"/>
      <c r="G46" s="4"/>
    </row>
    <row r="47" spans="1:7" ht="11.25" customHeight="1">
      <c r="A47" s="1"/>
      <c r="F47" s="25"/>
      <c r="G47" s="4"/>
    </row>
    <row r="48" ht="12.75">
      <c r="A48" t="s">
        <v>68</v>
      </c>
    </row>
    <row r="49" ht="12.75">
      <c r="A49" t="s">
        <v>44</v>
      </c>
    </row>
    <row r="50" ht="12.75">
      <c r="A50" s="9" t="s">
        <v>64</v>
      </c>
    </row>
    <row r="51" ht="12.75">
      <c r="A51" s="9"/>
    </row>
    <row r="52" ht="12.75">
      <c r="A52" s="9"/>
    </row>
    <row r="53" spans="1:4" ht="12.75">
      <c r="A53" s="9"/>
      <c r="D53" t="s">
        <v>65</v>
      </c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spans="1:7" ht="15.75">
      <c r="A58" s="35" t="s">
        <v>66</v>
      </c>
      <c r="B58" s="35"/>
      <c r="C58" s="35"/>
      <c r="D58" s="35"/>
      <c r="E58" s="35"/>
      <c r="F58" s="35"/>
      <c r="G58" s="35"/>
    </row>
    <row r="61" spans="5:7" ht="12.75">
      <c r="E61" t="s">
        <v>24</v>
      </c>
      <c r="G61" s="20" t="s">
        <v>25</v>
      </c>
    </row>
    <row r="62" spans="6:7" ht="12.75">
      <c r="F62" t="s">
        <v>26</v>
      </c>
      <c r="G62" s="20" t="s">
        <v>5</v>
      </c>
    </row>
    <row r="65" spans="1:6" ht="12.75">
      <c r="A65" t="s">
        <v>23</v>
      </c>
      <c r="F65" s="7"/>
    </row>
    <row r="66" spans="1:7" ht="15">
      <c r="A66" t="s">
        <v>27</v>
      </c>
      <c r="F66" s="32">
        <f>+F44</f>
        <v>89.82999999999993</v>
      </c>
      <c r="G66" s="3" t="s">
        <v>28</v>
      </c>
    </row>
    <row r="69" spans="1:7" ht="15">
      <c r="A69" t="s">
        <v>29</v>
      </c>
      <c r="E69" s="31">
        <v>25000</v>
      </c>
      <c r="F69" s="31">
        <v>20000</v>
      </c>
      <c r="G69" s="3" t="s">
        <v>28</v>
      </c>
    </row>
    <row r="72" spans="1:7" ht="12.75">
      <c r="A72" t="s">
        <v>30</v>
      </c>
      <c r="E72" s="11">
        <f>+F66</f>
        <v>89.82999999999993</v>
      </c>
      <c r="F72" s="11">
        <f>+F66</f>
        <v>89.82999999999993</v>
      </c>
      <c r="G72" s="3" t="s">
        <v>28</v>
      </c>
    </row>
    <row r="73" spans="6:7" ht="12.75">
      <c r="F73" s="11"/>
      <c r="G73" s="3"/>
    </row>
    <row r="74" spans="1:7" ht="12.75">
      <c r="A74" t="s">
        <v>31</v>
      </c>
      <c r="C74" s="20">
        <v>768</v>
      </c>
      <c r="E74" s="11">
        <f>E69/C74</f>
        <v>32.552083333333336</v>
      </c>
      <c r="F74" s="11">
        <f>F69/C74</f>
        <v>26.041666666666668</v>
      </c>
      <c r="G74" s="3" t="s">
        <v>28</v>
      </c>
    </row>
    <row r="75" spans="5:7" ht="12.75">
      <c r="E75" s="3" t="s">
        <v>32</v>
      </c>
      <c r="F75" s="3" t="s">
        <v>32</v>
      </c>
      <c r="G75" s="3"/>
    </row>
    <row r="76" spans="1:7" ht="12.75">
      <c r="A76" t="s">
        <v>33</v>
      </c>
      <c r="E76" s="11">
        <f>E72-E74</f>
        <v>57.27791666666659</v>
      </c>
      <c r="F76" s="11">
        <f>F72-F74</f>
        <v>63.788333333333256</v>
      </c>
      <c r="G76" s="3" t="s">
        <v>28</v>
      </c>
    </row>
    <row r="77" ht="12.75">
      <c r="G77" s="3"/>
    </row>
    <row r="78" ht="12.75">
      <c r="G78" s="3"/>
    </row>
    <row r="79" spans="1:7" ht="12.75">
      <c r="A79" t="s">
        <v>42</v>
      </c>
      <c r="E79" s="30">
        <v>0.10464</v>
      </c>
      <c r="F79" s="30">
        <f>+E79</f>
        <v>0.10464</v>
      </c>
      <c r="G79" s="3" t="s">
        <v>28</v>
      </c>
    </row>
    <row r="80" ht="12.75">
      <c r="G80" s="3"/>
    </row>
    <row r="81" ht="12.75">
      <c r="G81" s="3"/>
    </row>
    <row r="82" spans="1:7" ht="12.75">
      <c r="A82" t="s">
        <v>34</v>
      </c>
      <c r="E82" s="11">
        <f>E76/E79</f>
        <v>547.3807020897037</v>
      </c>
      <c r="F82" s="11">
        <f>F76/F79</f>
        <v>609.5979867482154</v>
      </c>
      <c r="G82" s="3" t="s">
        <v>28</v>
      </c>
    </row>
    <row r="83" ht="12.75">
      <c r="G83" s="3"/>
    </row>
    <row r="84" ht="12.75">
      <c r="G84" s="3"/>
    </row>
    <row r="85" spans="1:7" ht="12.75">
      <c r="A85" t="s">
        <v>69</v>
      </c>
      <c r="G85" s="3"/>
    </row>
    <row r="86" ht="12.75">
      <c r="G86" s="3"/>
    </row>
    <row r="87" ht="12.75">
      <c r="G87" s="3"/>
    </row>
    <row r="88" ht="12.75">
      <c r="G88" s="3"/>
    </row>
    <row r="89" ht="12.75">
      <c r="G89" s="3"/>
    </row>
    <row r="90" spans="1:7" ht="15.75">
      <c r="A90" s="1" t="s">
        <v>35</v>
      </c>
      <c r="F90" s="12">
        <f>(E82+F82)/2</f>
        <v>578.4893444189595</v>
      </c>
      <c r="G90" s="3" t="s">
        <v>28</v>
      </c>
    </row>
    <row r="91" ht="16.5" customHeight="1">
      <c r="E91" s="20"/>
    </row>
    <row r="92" spans="6:7" ht="16.5" customHeight="1">
      <c r="F92" s="12"/>
      <c r="G92" s="3"/>
    </row>
    <row r="93" spans="1:7" ht="15">
      <c r="A93" s="19" t="s">
        <v>43</v>
      </c>
      <c r="B93" s="2"/>
      <c r="C93" s="2"/>
      <c r="D93" s="2"/>
      <c r="E93" s="2"/>
      <c r="G93" s="3" t="s">
        <v>28</v>
      </c>
    </row>
    <row r="94" spans="2:6" ht="21" customHeight="1">
      <c r="B94" s="10"/>
      <c r="C94" s="22"/>
      <c r="D94" s="20"/>
      <c r="E94" s="20"/>
      <c r="F94" s="13"/>
    </row>
    <row r="95" ht="12.75">
      <c r="G95" s="3"/>
    </row>
    <row r="97" ht="12.75">
      <c r="A97" s="22" t="s">
        <v>55</v>
      </c>
    </row>
    <row r="98" ht="15" customHeight="1">
      <c r="B98" t="s">
        <v>51</v>
      </c>
    </row>
    <row r="99" ht="12.75">
      <c r="B99" t="s">
        <v>52</v>
      </c>
    </row>
    <row r="100" ht="12.75">
      <c r="B100" t="s">
        <v>53</v>
      </c>
    </row>
    <row r="101" ht="12.75">
      <c r="B101" t="s">
        <v>54</v>
      </c>
    </row>
    <row r="104" ht="12.75">
      <c r="C104" t="s">
        <v>67</v>
      </c>
    </row>
  </sheetData>
  <mergeCells count="1">
    <mergeCell ref="A58:G58"/>
  </mergeCells>
  <printOptions/>
  <pageMargins left="0.75" right="0.75" top="1" bottom="1" header="0.4921259845" footer="0.4921259845"/>
  <pageSetup horizontalDpi="600" verticalDpi="600" orientation="portrait" scale="90" r:id="rId1"/>
  <headerFooter alignWithMargins="0">
    <oddFooter>&amp;LNicolet,  8 décembre 2006
&amp;CDirection du Centre-du-Québec&amp;RGuy Beauregard, agronome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MAPAQ  Bureau régional de Nicolet - 0404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Beauregard</dc:creator>
  <cp:keywords/>
  <dc:description/>
  <cp:lastModifiedBy>Guy Beauregard</cp:lastModifiedBy>
  <cp:lastPrinted>2006-12-08T16:46:51Z</cp:lastPrinted>
  <dcterms:created xsi:type="dcterms:W3CDTF">1998-05-01T15:22:05Z</dcterms:created>
  <dcterms:modified xsi:type="dcterms:W3CDTF">2006-12-08T16:48:18Z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</Properties>
</file>